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640" windowHeight="8700" activeTab="0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'áht.29A'!$A$1:$G$34</definedName>
    <definedName name="_xlnm.Print_Area" localSheetId="0">'ütemterv'!$A$1:$O$24</definedName>
  </definedNames>
  <calcPr fullCalcOnLoad="1"/>
</workbook>
</file>

<file path=xl/sharedStrings.xml><?xml version="1.0" encoding="utf-8"?>
<sst xmlns="http://schemas.openxmlformats.org/spreadsheetml/2006/main" count="131" uniqueCount="93">
  <si>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</si>
  <si>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</si>
  <si>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</si>
  <si>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</si>
  <si>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</si>
  <si>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</si>
  <si>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</si>
  <si>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</si>
  <si>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</si>
  <si>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</si>
  <si>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</si>
  <si>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</si>
  <si>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</si>
  <si>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</si>
  <si>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</si>
  <si>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</si>
  <si>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</si>
  <si>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</si>
  <si>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</si>
  <si>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</si>
  <si>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</si>
  <si>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</si>
  <si>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</si>
  <si>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</si>
  <si>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</si>
  <si>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</si>
  <si>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</si>
  <si>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</si>
  <si>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</si>
  <si>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</si>
  <si>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</si>
  <si>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</si>
  <si>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</si>
  <si>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</si>
  <si>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</si>
  <si>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</si>
  <si>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</si>
  <si>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</si>
  <si>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</si>
  <si>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</si>
  <si>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</si>
  <si>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</si>
  <si>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</si>
  <si>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</si>
  <si>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</si>
  <si>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</si>
  <si>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</si>
  <si>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</si>
  <si>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</si>
  <si>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</si>
  <si>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</si>
  <si>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</si>
  <si>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</si>
  <si>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</si>
  <si>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</si>
  <si>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</si>
  <si>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</si>
  <si>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</si>
  <si>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</si>
  <si>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</si>
  <si>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</si>
  <si>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</si>
  <si>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</si>
  <si>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</si>
  <si>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</si>
  <si>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</si>
  <si>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</si>
  <si>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</si>
  <si>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</si>
  <si>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</si>
  <si>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</si>
  <si>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2019. évi előirányzat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</si>
  <si>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</si>
  <si>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</si>
  <si>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</si>
  <si>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</si>
  <si>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</si>
  <si>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</si>
  <si>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</si>
  <si>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</si>
  <si>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</si>
  <si>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</si>
  <si>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</si>
  <si>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</si>
  <si>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2020. évi előirányzat</t>
  </si>
  <si>
    <t>2021. évi előirányzat</t>
  </si>
  <si>
    <t>2022. évi előirányzat</t>
  </si>
  <si>
    <t>2019. évi Költségvetés Mérlege</t>
  </si>
  <si>
    <t>2019.év</t>
  </si>
  <si>
    <t>Kedvezmény összege (Ft)</t>
  </si>
  <si>
    <t>Mentesség összege (Ft)</t>
  </si>
  <si>
    <t>Összesen (Ft)</t>
  </si>
  <si>
    <t>2019. évi KÖZVETETT TÁMOGATÁSOK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</si>
</sst>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5" fillId="0" borderId="13" xfId="58" applyFont="1" applyBorder="1" applyAlignment="1">
      <alignment/>
      <protection/>
    </xf>
    <xf numFmtId="0" fontId="27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7" fillId="0" borderId="14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7" fillId="0" borderId="15" xfId="58" applyNumberFormat="1" applyFont="1" applyBorder="1">
      <alignment/>
      <protection/>
    </xf>
    <xf numFmtId="3" fontId="27" fillId="0" borderId="16" xfId="58" applyNumberFormat="1" applyFont="1" applyBorder="1">
      <alignment/>
      <protection/>
    </xf>
    <xf numFmtId="3" fontId="27" fillId="0" borderId="17" xfId="58" applyNumberFormat="1" applyFont="1" applyBorder="1">
      <alignment/>
      <protection/>
    </xf>
    <xf numFmtId="3" fontId="27" fillId="0" borderId="18" xfId="58" applyNumberFormat="1" applyFont="1" applyBorder="1">
      <alignment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3" fontId="34" fillId="0" borderId="0" xfId="58" applyNumberFormat="1" applyFont="1" applyBorder="1">
      <alignment/>
      <protection/>
    </xf>
    <xf numFmtId="0" fontId="34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3" fillId="0" borderId="0" xfId="56" applyFont="1">
      <alignment/>
      <protection/>
    </xf>
    <xf numFmtId="0" fontId="35" fillId="0" borderId="19" xfId="56" applyFont="1" applyBorder="1">
      <alignment/>
      <protection/>
    </xf>
    <xf numFmtId="0" fontId="35" fillId="0" borderId="0" xfId="56" applyFont="1">
      <alignment/>
      <protection/>
    </xf>
    <xf numFmtId="0" fontId="35" fillId="0" borderId="20" xfId="56" applyFont="1" applyBorder="1">
      <alignment/>
      <protection/>
    </xf>
    <xf numFmtId="0" fontId="33" fillId="0" borderId="21" xfId="56" applyFont="1" applyBorder="1">
      <alignment/>
      <protection/>
    </xf>
    <xf numFmtId="0" fontId="35" fillId="0" borderId="21" xfId="56" applyFont="1" applyBorder="1">
      <alignment/>
      <protection/>
    </xf>
    <xf numFmtId="0" fontId="35" fillId="0" borderId="21" xfId="56" applyFont="1" applyBorder="1" applyAlignment="1">
      <alignment horizontal="left"/>
      <protection/>
    </xf>
    <xf numFmtId="0" fontId="35" fillId="0" borderId="0" xfId="56" applyFont="1" applyBorder="1">
      <alignment/>
      <protection/>
    </xf>
    <xf numFmtId="0" fontId="35" fillId="0" borderId="16" xfId="56" applyFont="1" applyBorder="1">
      <alignment/>
      <protection/>
    </xf>
    <xf numFmtId="0" fontId="35" fillId="0" borderId="10" xfId="56" applyFont="1" applyBorder="1">
      <alignment/>
      <protection/>
    </xf>
    <xf numFmtId="3" fontId="0" fillId="0" borderId="22" xfId="0" applyNumberFormat="1" applyFont="1" applyBorder="1" applyAlignment="1">
      <alignment/>
    </xf>
    <xf numFmtId="3" fontId="27" fillId="0" borderId="23" xfId="58" applyNumberFormat="1" applyFont="1" applyBorder="1">
      <alignment/>
      <protection/>
    </xf>
    <xf numFmtId="3" fontId="27" fillId="0" borderId="20" xfId="58" applyNumberFormat="1" applyFont="1" applyBorder="1">
      <alignment/>
      <protection/>
    </xf>
    <xf numFmtId="3" fontId="27" fillId="0" borderId="24" xfId="58" applyNumberFormat="1" applyFont="1" applyBorder="1">
      <alignment/>
      <protection/>
    </xf>
    <xf numFmtId="0" fontId="27" fillId="0" borderId="25" xfId="58" applyFont="1" applyBorder="1" applyAlignment="1">
      <alignment horizontal="right" vertical="center"/>
      <protection/>
    </xf>
    <xf numFmtId="0" fontId="25" fillId="0" borderId="26" xfId="58" applyFont="1" applyBorder="1" applyAlignment="1">
      <alignment vertical="center"/>
      <protection/>
    </xf>
    <xf numFmtId="3" fontId="25" fillId="0" borderId="23" xfId="58" applyNumberFormat="1" applyFont="1" applyBorder="1">
      <alignment/>
      <protection/>
    </xf>
    <xf numFmtId="3" fontId="25" fillId="0" borderId="20" xfId="58" applyNumberFormat="1" applyFont="1" applyBorder="1">
      <alignment/>
      <protection/>
    </xf>
    <xf numFmtId="0" fontId="27" fillId="0" borderId="14" xfId="0" applyFont="1" applyBorder="1" applyAlignment="1">
      <alignment horizontal="justify"/>
    </xf>
    <xf numFmtId="0" fontId="27" fillId="0" borderId="14" xfId="0" applyFont="1" applyBorder="1" applyAlignment="1">
      <alignment/>
    </xf>
    <xf numFmtId="0" fontId="27" fillId="0" borderId="25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8" fillId="0" borderId="27" xfId="56" applyFont="1" applyBorder="1">
      <alignment/>
      <protection/>
    </xf>
    <xf numFmtId="0" fontId="28" fillId="0" borderId="25" xfId="56" applyFont="1" applyBorder="1">
      <alignment/>
      <protection/>
    </xf>
    <xf numFmtId="3" fontId="28" fillId="0" borderId="28" xfId="56" applyNumberFormat="1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29" xfId="56" applyNumberFormat="1" applyFont="1" applyBorder="1">
      <alignment/>
      <protection/>
    </xf>
    <xf numFmtId="0" fontId="28" fillId="0" borderId="0" xfId="56" applyFont="1" applyBorder="1" applyAlignment="1">
      <alignment horizontal="left"/>
      <protection/>
    </xf>
    <xf numFmtId="3" fontId="28" fillId="0" borderId="29" xfId="56" applyNumberFormat="1" applyFont="1" applyBorder="1">
      <alignment/>
      <protection/>
    </xf>
    <xf numFmtId="0" fontId="28" fillId="0" borderId="14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29" xfId="56" applyFont="1" applyBorder="1">
      <alignment/>
      <protection/>
    </xf>
    <xf numFmtId="0" fontId="28" fillId="24" borderId="30" xfId="56" applyFont="1" applyFill="1" applyBorder="1">
      <alignment/>
      <protection/>
    </xf>
    <xf numFmtId="0" fontId="28" fillId="24" borderId="10" xfId="56" applyFont="1" applyFill="1" applyBorder="1">
      <alignment/>
      <protection/>
    </xf>
    <xf numFmtId="3" fontId="28" fillId="24" borderId="31" xfId="56" applyNumberFormat="1" applyFont="1" applyFill="1" applyBorder="1">
      <alignment/>
      <protection/>
    </xf>
    <xf numFmtId="0" fontId="28" fillId="0" borderId="0" xfId="56" applyFont="1" applyBorder="1">
      <alignment/>
      <protection/>
    </xf>
    <xf numFmtId="0" fontId="28" fillId="0" borderId="14" xfId="56" applyFont="1" applyBorder="1" applyAlignment="1">
      <alignment horizontal="left"/>
      <protection/>
    </xf>
    <xf numFmtId="0" fontId="28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center" wrapText="1"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3" fontId="29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9" fillId="0" borderId="0" xfId="58" applyNumberFormat="1" applyFont="1" applyAlignment="1">
      <alignment wrapText="1"/>
      <protection/>
    </xf>
    <xf numFmtId="3" fontId="29" fillId="0" borderId="0" xfId="58" applyNumberFormat="1" applyFont="1" applyAlignment="1">
      <alignment horizontal="right" wrapText="1"/>
      <protection/>
    </xf>
    <xf numFmtId="49" fontId="28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9" fillId="0" borderId="10" xfId="58" applyNumberFormat="1" applyFont="1" applyBorder="1" applyAlignment="1">
      <alignment horizontal="right" vertical="justify" wrapText="1"/>
      <protection/>
    </xf>
    <xf numFmtId="3" fontId="28" fillId="0" borderId="0" xfId="58" applyNumberFormat="1" applyFont="1" applyBorder="1" applyAlignment="1">
      <alignment horizontal="right"/>
      <protection/>
    </xf>
    <xf numFmtId="0" fontId="28" fillId="0" borderId="0" xfId="58" applyFo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58" applyFont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28" fillId="0" borderId="10" xfId="58" applyFont="1" applyBorder="1" applyAlignment="1">
      <alignment horizontal="right"/>
      <protection/>
    </xf>
    <xf numFmtId="0" fontId="28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  <xf numFmtId="0" fontId="28" fillId="0" borderId="19" xfId="56" applyFont="1" applyBorder="1" applyAlignment="1">
      <alignment horizontal="center" vertical="center" textRotation="90"/>
      <protection/>
    </xf>
    <xf numFmtId="0" fontId="28" fillId="0" borderId="19" xfId="56" applyFont="1" applyBorder="1" applyAlignment="1">
      <alignment horizontal="center" vertical="center"/>
      <protection/>
    </xf>
    <xf numFmtId="0" fontId="28" fillId="0" borderId="19" xfId="56" applyFont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20" zoomScaleNormal="120" zoomScalePageLayoutView="0" workbookViewId="0" topLeftCell="A10">
      <selection activeCell="C15" sqref="C15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8.00390625" style="12" bestFit="1" customWidth="1"/>
    <col min="4" max="4" width="7.75390625" style="12" bestFit="1" customWidth="1"/>
    <col min="5" max="6" width="8.625" style="12" customWidth="1"/>
    <col min="7" max="7" width="8.375" style="12" customWidth="1"/>
    <col min="8" max="8" width="8.625" style="12" customWidth="1"/>
    <col min="9" max="9" width="9.00390625" style="12" customWidth="1"/>
    <col min="10" max="11" width="8.875" style="12" customWidth="1"/>
    <col min="12" max="13" width="7.75390625" style="12" bestFit="1" customWidth="1"/>
    <col min="14" max="14" width="8.625" style="12" customWidth="1"/>
    <col min="15" max="15" width="9.75390625" style="12" customWidth="1"/>
    <col min="16" max="16" width="10.125" style="12" bestFit="1" customWidth="1"/>
    <col min="17" max="16384" width="9.00390625" style="12" customWidth="1"/>
  </cols>
  <sheetData>
    <row r="1" spans="1:15" s="1" customFormat="1" ht="15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1" customFormat="1" ht="15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" customFormat="1" ht="1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1" customFormat="1" ht="15">
      <c r="A4" s="85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" customFormat="1" ht="16.5">
      <c r="A5" s="2"/>
      <c r="B5" s="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5"/>
    </row>
    <row r="6" spans="1:15" s="1" customFormat="1" ht="1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10</v>
      </c>
      <c r="K6" s="6" t="s">
        <v>11</v>
      </c>
      <c r="L6" s="6" t="s">
        <v>12</v>
      </c>
      <c r="M6" s="6" t="s">
        <v>13</v>
      </c>
      <c r="N6" s="8" t="s">
        <v>14</v>
      </c>
      <c r="O6" s="4" t="s">
        <v>15</v>
      </c>
    </row>
    <row r="7" spans="1:15" s="20" customFormat="1" ht="1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s="1" customFormat="1" ht="15">
      <c r="A8" s="14" t="s">
        <v>28</v>
      </c>
      <c r="B8" s="13" t="s">
        <v>29</v>
      </c>
      <c r="C8" s="16">
        <v>3814095</v>
      </c>
      <c r="D8" s="16">
        <v>3814095</v>
      </c>
      <c r="E8" s="16">
        <v>3814095</v>
      </c>
      <c r="F8" s="16">
        <v>3814095</v>
      </c>
      <c r="G8" s="16">
        <v>3814095</v>
      </c>
      <c r="H8" s="16">
        <v>3814095</v>
      </c>
      <c r="I8" s="16">
        <v>3814095</v>
      </c>
      <c r="J8" s="16">
        <v>3814095</v>
      </c>
      <c r="K8" s="16">
        <v>3814095</v>
      </c>
      <c r="L8" s="16">
        <v>3814095</v>
      </c>
      <c r="M8" s="16">
        <v>3814095</v>
      </c>
      <c r="N8" s="16">
        <v>3814090</v>
      </c>
      <c r="O8" s="17">
        <f aca="true" t="shared" si="0" ref="O8:O13">SUM(C8:N8)</f>
        <v>45769135</v>
      </c>
      <c r="P8" s="37"/>
    </row>
    <row r="9" spans="1:16" s="1" customFormat="1" ht="15">
      <c r="A9" s="14" t="s">
        <v>36</v>
      </c>
      <c r="B9" s="13" t="s">
        <v>37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 t="shared" si="0"/>
        <v>0</v>
      </c>
      <c r="P9" s="84"/>
    </row>
    <row r="10" spans="1:15" s="1" customFormat="1" ht="15">
      <c r="A10" s="14" t="s">
        <v>30</v>
      </c>
      <c r="B10" s="13" t="s">
        <v>31</v>
      </c>
      <c r="C10" s="18">
        <v>50000</v>
      </c>
      <c r="D10" s="18">
        <v>150000</v>
      </c>
      <c r="E10" s="18">
        <v>3890000</v>
      </c>
      <c r="F10" s="18">
        <v>245000</v>
      </c>
      <c r="G10" s="18">
        <v>250000</v>
      </c>
      <c r="H10" s="18">
        <v>75000</v>
      </c>
      <c r="I10" s="18">
        <v>75000</v>
      </c>
      <c r="J10" s="18">
        <v>75000</v>
      </c>
      <c r="K10" s="18">
        <v>3890000</v>
      </c>
      <c r="L10" s="18">
        <v>150000</v>
      </c>
      <c r="M10" s="18">
        <v>150000</v>
      </c>
      <c r="N10" s="18">
        <v>150000</v>
      </c>
      <c r="O10" s="19">
        <f t="shared" si="0"/>
        <v>9150000</v>
      </c>
    </row>
    <row r="11" spans="1:15" s="1" customFormat="1" ht="15">
      <c r="A11" s="14" t="s">
        <v>32</v>
      </c>
      <c r="B11" s="13" t="s">
        <v>33</v>
      </c>
      <c r="C11" s="18">
        <v>2070925</v>
      </c>
      <c r="D11" s="18">
        <v>2070925</v>
      </c>
      <c r="E11" s="18">
        <v>2070925</v>
      </c>
      <c r="F11" s="18">
        <v>2070925</v>
      </c>
      <c r="G11" s="18">
        <v>2070925</v>
      </c>
      <c r="H11" s="18">
        <v>2070925</v>
      </c>
      <c r="I11" s="18">
        <v>2070925</v>
      </c>
      <c r="J11" s="18">
        <v>2070925</v>
      </c>
      <c r="K11" s="18">
        <v>2070925</v>
      </c>
      <c r="L11" s="18">
        <v>2070925</v>
      </c>
      <c r="M11" s="18">
        <v>2070925</v>
      </c>
      <c r="N11" s="18">
        <v>2070925</v>
      </c>
      <c r="O11" s="19">
        <f t="shared" si="0"/>
        <v>24851100</v>
      </c>
    </row>
    <row r="12" spans="1:15" s="1" customFormat="1" ht="15">
      <c r="A12" s="14" t="s">
        <v>34</v>
      </c>
      <c r="B12" s="13" t="s">
        <v>35</v>
      </c>
      <c r="C12" s="38">
        <v>0</v>
      </c>
      <c r="D12" s="18">
        <v>0</v>
      </c>
      <c r="E12" s="18">
        <v>0</v>
      </c>
      <c r="F12" s="18">
        <v>5000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9">
        <f t="shared" si="0"/>
        <v>5000</v>
      </c>
    </row>
    <row r="13" spans="1:15" s="1" customFormat="1" ht="15">
      <c r="A13" s="14" t="s">
        <v>42</v>
      </c>
      <c r="B13" s="13" t="s">
        <v>43</v>
      </c>
      <c r="C13" s="38">
        <v>410600</v>
      </c>
      <c r="D13" s="38">
        <v>410600</v>
      </c>
      <c r="E13" s="38">
        <v>410600</v>
      </c>
      <c r="F13" s="38">
        <v>410600</v>
      </c>
      <c r="G13" s="38">
        <v>410600</v>
      </c>
      <c r="H13" s="38">
        <v>15874474</v>
      </c>
      <c r="I13" s="38">
        <v>410600</v>
      </c>
      <c r="J13" s="38">
        <v>410600</v>
      </c>
      <c r="K13" s="38">
        <v>410600</v>
      </c>
      <c r="L13" s="38">
        <v>410600</v>
      </c>
      <c r="M13" s="38">
        <v>410600</v>
      </c>
      <c r="N13" s="40">
        <v>11371069</v>
      </c>
      <c r="O13" s="39">
        <f t="shared" si="0"/>
        <v>31351543</v>
      </c>
    </row>
    <row r="14" spans="1:15" s="1" customFormat="1" ht="15">
      <c r="A14" s="41"/>
      <c r="B14" s="42" t="s">
        <v>16</v>
      </c>
      <c r="C14" s="43">
        <f aca="true" t="shared" si="1" ref="C14:O14">SUM(C8:C13)</f>
        <v>6345620</v>
      </c>
      <c r="D14" s="43">
        <f t="shared" si="1"/>
        <v>6445620</v>
      </c>
      <c r="E14" s="43">
        <f t="shared" si="1"/>
        <v>10185620</v>
      </c>
      <c r="F14" s="43">
        <f t="shared" si="1"/>
        <v>6545620</v>
      </c>
      <c r="G14" s="43">
        <f t="shared" si="1"/>
        <v>6545620</v>
      </c>
      <c r="H14" s="43">
        <f t="shared" si="1"/>
        <v>21834494</v>
      </c>
      <c r="I14" s="43">
        <f t="shared" si="1"/>
        <v>6370620</v>
      </c>
      <c r="J14" s="43">
        <f t="shared" si="1"/>
        <v>6370620</v>
      </c>
      <c r="K14" s="43">
        <f t="shared" si="1"/>
        <v>10185620</v>
      </c>
      <c r="L14" s="43">
        <f t="shared" si="1"/>
        <v>6445620</v>
      </c>
      <c r="M14" s="43">
        <f t="shared" si="1"/>
        <v>6445620</v>
      </c>
      <c r="N14" s="43">
        <f t="shared" si="1"/>
        <v>17406084</v>
      </c>
      <c r="O14" s="44">
        <f t="shared" si="1"/>
        <v>111126778</v>
      </c>
    </row>
    <row r="15" spans="1:15" s="20" customFormat="1" ht="15">
      <c r="A15" s="24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1" customFormat="1" ht="15">
      <c r="A16" s="14" t="s">
        <v>44</v>
      </c>
      <c r="B16" s="45" t="s">
        <v>45</v>
      </c>
      <c r="C16" s="16">
        <v>3320700</v>
      </c>
      <c r="D16" s="16">
        <v>3320700</v>
      </c>
      <c r="E16" s="16">
        <v>3320700</v>
      </c>
      <c r="F16" s="16">
        <v>3320700</v>
      </c>
      <c r="G16" s="16">
        <v>3320700</v>
      </c>
      <c r="H16" s="16">
        <v>3320700</v>
      </c>
      <c r="I16" s="16">
        <v>3320700</v>
      </c>
      <c r="J16" s="16">
        <v>3320700</v>
      </c>
      <c r="K16" s="16">
        <v>3320700</v>
      </c>
      <c r="L16" s="16">
        <v>3320700</v>
      </c>
      <c r="M16" s="16">
        <v>3320700</v>
      </c>
      <c r="N16" s="16">
        <v>3320688</v>
      </c>
      <c r="O16" s="17">
        <f aca="true" t="shared" si="2" ref="O16:O21">SUM(C16:N16)</f>
        <v>39848388</v>
      </c>
    </row>
    <row r="17" spans="1:15" s="1" customFormat="1" ht="15">
      <c r="A17" s="14" t="s">
        <v>46</v>
      </c>
      <c r="B17" s="46" t="s">
        <v>47</v>
      </c>
      <c r="C17" s="18">
        <v>606644</v>
      </c>
      <c r="D17" s="18">
        <v>606644</v>
      </c>
      <c r="E17" s="18">
        <v>606644</v>
      </c>
      <c r="F17" s="18">
        <v>606644</v>
      </c>
      <c r="G17" s="18">
        <v>606644</v>
      </c>
      <c r="H17" s="18">
        <v>606644</v>
      </c>
      <c r="I17" s="18">
        <v>606644</v>
      </c>
      <c r="J17" s="18">
        <v>606644</v>
      </c>
      <c r="K17" s="18">
        <v>606644</v>
      </c>
      <c r="L17" s="18">
        <v>606644</v>
      </c>
      <c r="M17" s="18">
        <v>606644</v>
      </c>
      <c r="N17" s="18">
        <v>606636</v>
      </c>
      <c r="O17" s="19">
        <f t="shared" si="2"/>
        <v>7279720</v>
      </c>
    </row>
    <row r="18" spans="1:15" s="1" customFormat="1" ht="15">
      <c r="A18" s="14" t="s">
        <v>48</v>
      </c>
      <c r="B18" s="13" t="s">
        <v>49</v>
      </c>
      <c r="C18" s="18">
        <v>2818877</v>
      </c>
      <c r="D18" s="18">
        <v>2818877</v>
      </c>
      <c r="E18" s="18">
        <v>2818877</v>
      </c>
      <c r="F18" s="18">
        <v>2818877</v>
      </c>
      <c r="G18" s="18">
        <v>2818877</v>
      </c>
      <c r="H18" s="18">
        <v>2818877</v>
      </c>
      <c r="I18" s="18">
        <v>2818877</v>
      </c>
      <c r="J18" s="18">
        <v>2818877</v>
      </c>
      <c r="K18" s="18">
        <v>2818877</v>
      </c>
      <c r="L18" s="18">
        <v>2818877</v>
      </c>
      <c r="M18" s="18">
        <v>2818877</v>
      </c>
      <c r="N18" s="18">
        <v>2818876</v>
      </c>
      <c r="O18" s="19">
        <f>SUM(C18:N18)</f>
        <v>33826523</v>
      </c>
    </row>
    <row r="19" spans="1:15" s="1" customFormat="1" ht="15">
      <c r="A19" s="14" t="s">
        <v>50</v>
      </c>
      <c r="B19" s="45" t="s">
        <v>51</v>
      </c>
      <c r="C19" s="18">
        <v>135000</v>
      </c>
      <c r="D19" s="18">
        <v>100000</v>
      </c>
      <c r="E19" s="18">
        <v>120000</v>
      </c>
      <c r="F19" s="18">
        <v>125000</v>
      </c>
      <c r="G19" s="18">
        <v>150000</v>
      </c>
      <c r="H19" s="18">
        <v>150000</v>
      </c>
      <c r="I19" s="18">
        <v>150000</v>
      </c>
      <c r="J19" s="18">
        <v>160000</v>
      </c>
      <c r="K19" s="18">
        <v>900000</v>
      </c>
      <c r="L19" s="18">
        <v>145000</v>
      </c>
      <c r="M19" s="18">
        <v>180000</v>
      </c>
      <c r="N19" s="18">
        <v>600000</v>
      </c>
      <c r="O19" s="19">
        <f t="shared" si="2"/>
        <v>2915000</v>
      </c>
    </row>
    <row r="20" spans="1:15" s="1" customFormat="1" ht="15">
      <c r="A20" s="14" t="s">
        <v>52</v>
      </c>
      <c r="B20" s="45" t="s">
        <v>53</v>
      </c>
      <c r="C20" s="18">
        <v>1563414</v>
      </c>
      <c r="D20" s="18">
        <v>1563414</v>
      </c>
      <c r="E20" s="18">
        <v>1563414</v>
      </c>
      <c r="F20" s="18">
        <v>1563414</v>
      </c>
      <c r="G20" s="18">
        <v>1563414</v>
      </c>
      <c r="H20" s="18">
        <v>1563414</v>
      </c>
      <c r="I20" s="18">
        <v>1563414</v>
      </c>
      <c r="J20" s="18">
        <v>1563414</v>
      </c>
      <c r="K20" s="18">
        <v>1563414</v>
      </c>
      <c r="L20" s="18">
        <v>1563414</v>
      </c>
      <c r="M20" s="18">
        <v>1563414</v>
      </c>
      <c r="N20" s="18">
        <v>1563409</v>
      </c>
      <c r="O20" s="19">
        <f t="shared" si="2"/>
        <v>18760963</v>
      </c>
    </row>
    <row r="21" spans="1:15" s="1" customFormat="1" ht="15">
      <c r="A21" s="14" t="s">
        <v>54</v>
      </c>
      <c r="B21" s="45" t="s">
        <v>55</v>
      </c>
      <c r="C21" s="18">
        <v>0</v>
      </c>
      <c r="D21" s="18">
        <v>0</v>
      </c>
      <c r="E21" s="18">
        <v>0</v>
      </c>
      <c r="F21" s="18">
        <v>1331000</v>
      </c>
      <c r="G21" s="18">
        <v>0</v>
      </c>
      <c r="H21" s="18">
        <v>0</v>
      </c>
      <c r="I21" s="18"/>
      <c r="J21" s="18">
        <v>1331050</v>
      </c>
      <c r="K21" s="18">
        <v>0</v>
      </c>
      <c r="L21" s="18">
        <v>0</v>
      </c>
      <c r="M21" s="18">
        <v>0</v>
      </c>
      <c r="N21" s="18">
        <v>0</v>
      </c>
      <c r="O21" s="19">
        <f t="shared" si="2"/>
        <v>2662050</v>
      </c>
    </row>
    <row r="22" spans="1:15" s="1" customFormat="1" ht="15">
      <c r="A22" s="14" t="s">
        <v>56</v>
      </c>
      <c r="B22" s="45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1000000</v>
      </c>
      <c r="H22" s="18">
        <v>0</v>
      </c>
      <c r="I22" s="18">
        <v>0</v>
      </c>
      <c r="J22" s="18">
        <v>0</v>
      </c>
      <c r="K22" s="18"/>
      <c r="L22" s="18">
        <v>0</v>
      </c>
      <c r="M22" s="18">
        <v>0</v>
      </c>
      <c r="N22" s="18">
        <v>0</v>
      </c>
      <c r="O22" s="19">
        <f>SUM(C22:N22)</f>
        <v>1000000</v>
      </c>
    </row>
    <row r="23" spans="1:15" s="1" customFormat="1" ht="15">
      <c r="A23" s="14" t="s">
        <v>59</v>
      </c>
      <c r="B23" s="45" t="s">
        <v>60</v>
      </c>
      <c r="C23" s="18">
        <v>402845</v>
      </c>
      <c r="D23" s="18">
        <v>402845</v>
      </c>
      <c r="E23" s="18">
        <v>402845</v>
      </c>
      <c r="F23" s="18">
        <v>402845</v>
      </c>
      <c r="G23" s="18">
        <v>402845</v>
      </c>
      <c r="H23" s="18">
        <v>402845</v>
      </c>
      <c r="I23" s="18">
        <v>402845</v>
      </c>
      <c r="J23" s="18">
        <v>402845</v>
      </c>
      <c r="K23" s="18">
        <v>402845</v>
      </c>
      <c r="L23" s="18">
        <v>402845</v>
      </c>
      <c r="M23" s="18">
        <v>402845</v>
      </c>
      <c r="N23" s="18">
        <v>402839</v>
      </c>
      <c r="O23" s="19">
        <f>SUM(C23:N23)</f>
        <v>4834134</v>
      </c>
    </row>
    <row r="24" spans="1:15" s="1" customFormat="1" ht="15">
      <c r="A24" s="47"/>
      <c r="B24" s="42" t="s">
        <v>18</v>
      </c>
      <c r="C24" s="43">
        <f aca="true" t="shared" si="3" ref="C24:O24">SUM(C16:C23)</f>
        <v>8847480</v>
      </c>
      <c r="D24" s="43">
        <f t="shared" si="3"/>
        <v>8812480</v>
      </c>
      <c r="E24" s="43">
        <f t="shared" si="3"/>
        <v>8832480</v>
      </c>
      <c r="F24" s="43">
        <f t="shared" si="3"/>
        <v>10168480</v>
      </c>
      <c r="G24" s="43">
        <f t="shared" si="3"/>
        <v>9862480</v>
      </c>
      <c r="H24" s="43">
        <f t="shared" si="3"/>
        <v>8862480</v>
      </c>
      <c r="I24" s="43">
        <f t="shared" si="3"/>
        <v>8862480</v>
      </c>
      <c r="J24" s="43">
        <f t="shared" si="3"/>
        <v>10203530</v>
      </c>
      <c r="K24" s="43">
        <f t="shared" si="3"/>
        <v>9612480</v>
      </c>
      <c r="L24" s="43">
        <f t="shared" si="3"/>
        <v>8857480</v>
      </c>
      <c r="M24" s="43">
        <f t="shared" si="3"/>
        <v>8892480</v>
      </c>
      <c r="N24" s="43">
        <f t="shared" si="3"/>
        <v>9312448</v>
      </c>
      <c r="O24" s="44">
        <f t="shared" si="3"/>
        <v>111126778</v>
      </c>
    </row>
    <row r="25" spans="1:15" s="3" customFormat="1" ht="1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38" ht="15">
      <c r="L38" s="11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4">
      <selection activeCell="D16" sqref="D16"/>
    </sheetView>
  </sheetViews>
  <sheetFormatPr defaultColWidth="9.00390625" defaultRowHeight="15.75"/>
  <cols>
    <col min="1" max="1" width="22.125" style="12" bestFit="1" customWidth="1"/>
    <col min="2" max="2" width="20.125" style="12" customWidth="1"/>
    <col min="3" max="3" width="20.75390625" style="12" customWidth="1"/>
    <col min="4" max="4" width="20.875" style="12" customWidth="1"/>
    <col min="5" max="5" width="17.875" style="12" customWidth="1"/>
    <col min="6" max="6" width="12.875" style="12" customWidth="1"/>
    <col min="7" max="16384" width="9.00390625" style="12" customWidth="1"/>
  </cols>
  <sheetData>
    <row r="1" spans="1:6" s="1" customFormat="1" ht="20.25" customHeight="1">
      <c r="A1" s="85" t="s">
        <v>61</v>
      </c>
      <c r="B1" s="85"/>
      <c r="C1" s="85"/>
      <c r="D1" s="85"/>
      <c r="E1" s="85"/>
      <c r="F1" s="85"/>
    </row>
    <row r="2" spans="1:6" s="1" customFormat="1" ht="21.75" customHeight="1">
      <c r="A2" s="85" t="s">
        <v>92</v>
      </c>
      <c r="B2" s="85"/>
      <c r="C2" s="85"/>
      <c r="D2" s="85"/>
      <c r="E2" s="85"/>
      <c r="F2" s="85"/>
    </row>
    <row r="3" spans="1:6" s="1" customFormat="1" ht="15">
      <c r="A3" s="26"/>
      <c r="B3" s="26"/>
      <c r="C3" s="26"/>
      <c r="D3" s="26"/>
      <c r="E3" s="26"/>
      <c r="F3" s="26"/>
    </row>
    <row r="4" spans="1:6" s="1" customFormat="1" ht="30.75" customHeight="1">
      <c r="A4" s="67" t="s">
        <v>62</v>
      </c>
      <c r="B4" s="87" t="s">
        <v>89</v>
      </c>
      <c r="C4" s="87"/>
      <c r="D4" s="88" t="s">
        <v>90</v>
      </c>
      <c r="E4" s="88"/>
      <c r="F4" s="68" t="s">
        <v>91</v>
      </c>
    </row>
    <row r="5" spans="1:6" s="1" customFormat="1" ht="15">
      <c r="A5" s="69"/>
      <c r="B5" s="70"/>
      <c r="C5" s="70"/>
      <c r="D5" s="70"/>
      <c r="E5" s="70"/>
      <c r="F5" s="70"/>
    </row>
    <row r="6" spans="1:6" s="1" customFormat="1" ht="15">
      <c r="A6" s="1" t="s">
        <v>20</v>
      </c>
      <c r="C6" s="71" t="s">
        <v>21</v>
      </c>
      <c r="D6" s="72">
        <v>0</v>
      </c>
      <c r="E6" s="72"/>
      <c r="F6" s="73">
        <f>SUM(C6:D6)</f>
        <v>0</v>
      </c>
    </row>
    <row r="7" spans="3:6" s="1" customFormat="1" ht="15">
      <c r="C7" s="71"/>
      <c r="D7" s="74" t="s">
        <v>22</v>
      </c>
      <c r="E7" s="74"/>
      <c r="F7" s="73"/>
    </row>
    <row r="8" spans="1:6" s="1" customFormat="1" ht="15">
      <c r="A8" s="75" t="s">
        <v>23</v>
      </c>
      <c r="C8" s="71" t="s">
        <v>21</v>
      </c>
      <c r="D8" s="72">
        <v>2816400</v>
      </c>
      <c r="E8" s="72"/>
      <c r="F8" s="73">
        <f>SUM(C8:D8)</f>
        <v>2816400</v>
      </c>
    </row>
    <row r="9" spans="1:6" s="1" customFormat="1" ht="28.5" customHeight="1">
      <c r="A9" s="75"/>
      <c r="C9" s="76"/>
      <c r="D9" s="77" t="s">
        <v>63</v>
      </c>
      <c r="E9" s="74"/>
      <c r="F9" s="73"/>
    </row>
    <row r="10" spans="1:6" s="1" customFormat="1" ht="15">
      <c r="A10" s="75" t="s">
        <v>64</v>
      </c>
      <c r="B10" s="75"/>
      <c r="C10" s="71" t="s">
        <v>21</v>
      </c>
      <c r="D10" s="71" t="s">
        <v>24</v>
      </c>
      <c r="E10" s="71"/>
      <c r="F10" s="78" t="s">
        <v>24</v>
      </c>
    </row>
    <row r="11" spans="1:6" s="1" customFormat="1" ht="15">
      <c r="A11" s="75"/>
      <c r="B11" s="75"/>
      <c r="C11" s="71"/>
      <c r="D11" s="71"/>
      <c r="E11" s="71"/>
      <c r="F11" s="78"/>
    </row>
    <row r="12" spans="1:6" s="1" customFormat="1" ht="15">
      <c r="A12" s="1" t="s">
        <v>25</v>
      </c>
      <c r="C12" s="71" t="s">
        <v>21</v>
      </c>
      <c r="D12" s="71" t="s">
        <v>21</v>
      </c>
      <c r="E12" s="71"/>
      <c r="F12" s="78" t="s">
        <v>24</v>
      </c>
    </row>
    <row r="13" spans="3:6" s="1" customFormat="1" ht="15">
      <c r="C13" s="71"/>
      <c r="D13" s="71"/>
      <c r="E13" s="71"/>
      <c r="F13" s="78"/>
    </row>
    <row r="14" spans="1:6" s="1" customFormat="1" ht="15">
      <c r="A14" s="1" t="s">
        <v>26</v>
      </c>
      <c r="C14" s="72">
        <v>76590</v>
      </c>
      <c r="D14" s="72">
        <v>32100</v>
      </c>
      <c r="E14" s="79">
        <v>0</v>
      </c>
      <c r="F14" s="73">
        <f>SUM(B14:D14)</f>
        <v>108690</v>
      </c>
    </row>
    <row r="15" spans="1:7" s="1" customFormat="1" ht="67.5" customHeight="1">
      <c r="A15" s="80"/>
      <c r="B15" s="81" t="s">
        <v>27</v>
      </c>
      <c r="C15" s="81" t="s">
        <v>67</v>
      </c>
      <c r="D15" s="81" t="s">
        <v>65</v>
      </c>
      <c r="E15" s="81" t="s">
        <v>66</v>
      </c>
      <c r="F15" s="81"/>
      <c r="G15" s="82"/>
    </row>
    <row r="16" spans="1:6" s="1" customFormat="1" ht="15">
      <c r="A16" s="83" t="s">
        <v>19</v>
      </c>
      <c r="B16" s="83">
        <f>SUM(B14:B15)</f>
        <v>0</v>
      </c>
      <c r="C16" s="73">
        <f>SUM(C14)</f>
        <v>76590</v>
      </c>
      <c r="D16" s="73">
        <f>SUM(D6:D15)</f>
        <v>2848500</v>
      </c>
      <c r="E16" s="73"/>
      <c r="F16" s="73">
        <f>SUM(F6:F15)</f>
        <v>2925090</v>
      </c>
    </row>
    <row r="17" s="1" customFormat="1" ht="1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4"/>
  <sheetViews>
    <sheetView zoomScale="115" zoomScaleNormal="115" zoomScaleSheetLayoutView="100" zoomScalePageLayoutView="0" workbookViewId="0" topLeftCell="B13">
      <selection activeCell="B4" sqref="B4:G4"/>
    </sheetView>
  </sheetViews>
  <sheetFormatPr defaultColWidth="9.00390625" defaultRowHeight="15.75"/>
  <cols>
    <col min="1" max="1" width="1.12109375" style="25" hidden="1" customWidth="1"/>
    <col min="2" max="2" width="6.75390625" style="25" customWidth="1"/>
    <col min="3" max="3" width="49.50390625" style="25" customWidth="1"/>
    <col min="4" max="7" width="14.625" style="25" customWidth="1"/>
    <col min="8" max="16384" width="9.00390625" style="25" customWidth="1"/>
  </cols>
  <sheetData>
    <row r="1" spans="1:7" ht="30" customHeight="1">
      <c r="A1" s="89" t="s">
        <v>81</v>
      </c>
      <c r="B1" s="89"/>
      <c r="C1" s="89"/>
      <c r="D1" s="90"/>
      <c r="E1" s="90"/>
      <c r="F1" s="90"/>
      <c r="G1" s="90"/>
    </row>
    <row r="2" spans="1:7" ht="27.75" customHeight="1">
      <c r="A2" s="89" t="s">
        <v>87</v>
      </c>
      <c r="B2" s="89"/>
      <c r="C2" s="89"/>
      <c r="D2" s="90"/>
      <c r="E2" s="90"/>
      <c r="F2" s="90"/>
      <c r="G2" s="90"/>
    </row>
    <row r="3" spans="1:7" ht="27.75" customHeight="1">
      <c r="A3" s="48"/>
      <c r="B3" s="91" t="s">
        <v>68</v>
      </c>
      <c r="C3" s="92"/>
      <c r="D3" s="92"/>
      <c r="E3" s="92"/>
      <c r="F3" s="92"/>
      <c r="G3" s="92"/>
    </row>
    <row r="4" spans="1:7" ht="20.25" customHeight="1">
      <c r="A4" s="48"/>
      <c r="B4" s="93" t="s">
        <v>83</v>
      </c>
      <c r="C4" s="93"/>
      <c r="D4" s="93"/>
      <c r="E4" s="93"/>
      <c r="F4" s="93"/>
      <c r="G4" s="93"/>
    </row>
    <row r="5" spans="1:7" s="29" customFormat="1" ht="45.75" customHeight="1">
      <c r="A5" s="28"/>
      <c r="B5" s="94" t="s">
        <v>69</v>
      </c>
      <c r="C5" s="95" t="s">
        <v>70</v>
      </c>
      <c r="D5" s="96" t="s">
        <v>71</v>
      </c>
      <c r="E5" s="96" t="s">
        <v>84</v>
      </c>
      <c r="F5" s="96" t="s">
        <v>85</v>
      </c>
      <c r="G5" s="96" t="s">
        <v>86</v>
      </c>
    </row>
    <row r="6" spans="1:7" s="27" customFormat="1" ht="31.5" customHeight="1">
      <c r="A6" s="30" t="s">
        <v>72</v>
      </c>
      <c r="B6" s="49"/>
      <c r="C6" s="50" t="s">
        <v>72</v>
      </c>
      <c r="D6" s="51">
        <f>SUM(D7+D8+D9+D10)</f>
        <v>79775235</v>
      </c>
      <c r="E6" s="51">
        <f>SUM(E7+E8+E9+E10)</f>
        <v>70680000</v>
      </c>
      <c r="F6" s="51">
        <f>SUM(F7+F8+F9+F10)</f>
        <v>69500000</v>
      </c>
      <c r="G6" s="51">
        <f>SUM(G7+G8+G9+G10)</f>
        <v>69500000</v>
      </c>
    </row>
    <row r="7" spans="1:7" s="27" customFormat="1" ht="15">
      <c r="A7" s="31"/>
      <c r="B7" s="52" t="s">
        <v>28</v>
      </c>
      <c r="C7" s="53" t="s">
        <v>29</v>
      </c>
      <c r="D7" s="54">
        <v>45769135</v>
      </c>
      <c r="E7" s="54">
        <v>40950000</v>
      </c>
      <c r="F7" s="54">
        <v>40350000</v>
      </c>
      <c r="G7" s="54">
        <v>40350000</v>
      </c>
    </row>
    <row r="8" spans="1:7" s="27" customFormat="1" ht="15">
      <c r="A8" s="31"/>
      <c r="B8" s="52" t="s">
        <v>30</v>
      </c>
      <c r="C8" s="53" t="s">
        <v>31</v>
      </c>
      <c r="D8" s="54">
        <v>9150000</v>
      </c>
      <c r="E8" s="54">
        <v>8230000</v>
      </c>
      <c r="F8" s="54">
        <v>8150000</v>
      </c>
      <c r="G8" s="54">
        <v>8150000</v>
      </c>
    </row>
    <row r="9" spans="1:7" s="27" customFormat="1" ht="15">
      <c r="A9" s="31"/>
      <c r="B9" s="52" t="s">
        <v>32</v>
      </c>
      <c r="C9" s="53" t="s">
        <v>33</v>
      </c>
      <c r="D9" s="54">
        <v>24851100</v>
      </c>
      <c r="E9" s="54">
        <v>21500000</v>
      </c>
      <c r="F9" s="54">
        <v>21000000</v>
      </c>
      <c r="G9" s="54">
        <v>21000000</v>
      </c>
    </row>
    <row r="10" spans="1:7" s="27" customFormat="1" ht="15">
      <c r="A10" s="31"/>
      <c r="B10" s="52" t="s">
        <v>34</v>
      </c>
      <c r="C10" s="53" t="s">
        <v>35</v>
      </c>
      <c r="D10" s="54">
        <v>5000</v>
      </c>
      <c r="E10" s="54">
        <v>0</v>
      </c>
      <c r="F10" s="54">
        <v>0</v>
      </c>
      <c r="G10" s="54">
        <v>0</v>
      </c>
    </row>
    <row r="11" spans="1:7" s="29" customFormat="1" ht="32.25" customHeight="1">
      <c r="A11" s="32"/>
      <c r="B11" s="52"/>
      <c r="C11" s="55" t="s">
        <v>73</v>
      </c>
      <c r="D11" s="56">
        <f>SUM(D12:D14)</f>
        <v>0</v>
      </c>
      <c r="E11" s="56">
        <f>SUM(E12:E14)</f>
        <v>0</v>
      </c>
      <c r="F11" s="56">
        <f>SUM(F12:F14)</f>
        <v>0</v>
      </c>
      <c r="G11" s="56">
        <f>SUM(G12:G14)</f>
        <v>0</v>
      </c>
    </row>
    <row r="12" spans="1:108" s="29" customFormat="1" ht="32.25" customHeight="1">
      <c r="A12" s="33" t="s">
        <v>75</v>
      </c>
      <c r="B12" s="52" t="s">
        <v>36</v>
      </c>
      <c r="C12" s="53" t="s">
        <v>37</v>
      </c>
      <c r="D12" s="54">
        <v>0</v>
      </c>
      <c r="E12" s="54">
        <v>0</v>
      </c>
      <c r="F12" s="54">
        <v>0</v>
      </c>
      <c r="G12" s="54"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7" s="27" customFormat="1" ht="15">
      <c r="A13" s="31"/>
      <c r="B13" s="52" t="s">
        <v>38</v>
      </c>
      <c r="C13" s="53" t="s">
        <v>39</v>
      </c>
      <c r="D13" s="54">
        <v>0</v>
      </c>
      <c r="E13" s="54">
        <v>0</v>
      </c>
      <c r="F13" s="54">
        <v>0</v>
      </c>
      <c r="G13" s="54">
        <v>0</v>
      </c>
    </row>
    <row r="14" spans="1:7" s="27" customFormat="1" ht="15">
      <c r="A14" s="31"/>
      <c r="B14" s="52" t="s">
        <v>40</v>
      </c>
      <c r="C14" s="53" t="s">
        <v>41</v>
      </c>
      <c r="D14" s="54">
        <v>0</v>
      </c>
      <c r="E14" s="54">
        <v>0</v>
      </c>
      <c r="F14" s="54">
        <v>0</v>
      </c>
      <c r="G14" s="54">
        <v>0</v>
      </c>
    </row>
    <row r="15" spans="1:7" s="27" customFormat="1" ht="15">
      <c r="A15" s="31"/>
      <c r="B15" s="57"/>
      <c r="C15" s="55"/>
      <c r="D15" s="56"/>
      <c r="E15" s="56"/>
      <c r="F15" s="56"/>
      <c r="G15" s="56"/>
    </row>
    <row r="16" spans="1:7" s="27" customFormat="1" ht="15">
      <c r="A16" s="31"/>
      <c r="B16" s="57" t="s">
        <v>42</v>
      </c>
      <c r="C16" s="55" t="s">
        <v>43</v>
      </c>
      <c r="D16" s="56">
        <v>31351543</v>
      </c>
      <c r="E16" s="56">
        <v>21350000</v>
      </c>
      <c r="F16" s="56">
        <v>21100000</v>
      </c>
      <c r="G16" s="56">
        <v>21100000</v>
      </c>
    </row>
    <row r="17" spans="1:7" s="27" customFormat="1" ht="13.5" customHeight="1">
      <c r="A17" s="31"/>
      <c r="B17" s="52"/>
      <c r="C17" s="58"/>
      <c r="D17" s="59"/>
      <c r="E17" s="59"/>
      <c r="F17" s="59"/>
      <c r="G17" s="59"/>
    </row>
    <row r="18" spans="1:7" s="27" customFormat="1" ht="17.25" customHeight="1">
      <c r="A18" s="31"/>
      <c r="B18" s="60" t="s">
        <v>76</v>
      </c>
      <c r="C18" s="61" t="s">
        <v>74</v>
      </c>
      <c r="D18" s="62">
        <f>SUM(D6+D11+D16)</f>
        <v>111126778</v>
      </c>
      <c r="E18" s="62">
        <f>SUM(E6+E11+E16)</f>
        <v>92030000</v>
      </c>
      <c r="F18" s="62">
        <f>SUM(F6+F11+F16)</f>
        <v>90600000</v>
      </c>
      <c r="G18" s="62">
        <f>SUM(G6+G11+G16)</f>
        <v>90600000</v>
      </c>
    </row>
    <row r="19" spans="1:7" s="27" customFormat="1" ht="15">
      <c r="A19" s="31"/>
      <c r="B19" s="57"/>
      <c r="C19" s="63"/>
      <c r="D19" s="56"/>
      <c r="E19" s="56"/>
      <c r="F19" s="56"/>
      <c r="G19" s="56"/>
    </row>
    <row r="20" spans="1:7" s="27" customFormat="1" ht="15">
      <c r="A20" s="33" t="s">
        <v>77</v>
      </c>
      <c r="B20" s="64"/>
      <c r="C20" s="65" t="s">
        <v>75</v>
      </c>
      <c r="D20" s="56">
        <f>SUM(D21:D25)</f>
        <v>102630594</v>
      </c>
      <c r="E20" s="56">
        <f>SUM(E21:E25)</f>
        <v>88910000</v>
      </c>
      <c r="F20" s="56">
        <f>SUM(F21:F25)</f>
        <v>87520000</v>
      </c>
      <c r="G20" s="56">
        <f>SUM(G21:G25)</f>
        <v>87520000</v>
      </c>
    </row>
    <row r="21" spans="1:7" s="27" customFormat="1" ht="18.75" customHeight="1">
      <c r="A21" s="33"/>
      <c r="B21" s="52" t="s">
        <v>44</v>
      </c>
      <c r="C21" s="66" t="s">
        <v>45</v>
      </c>
      <c r="D21" s="54">
        <v>39848388</v>
      </c>
      <c r="E21" s="54">
        <v>34100000</v>
      </c>
      <c r="F21" s="54">
        <v>33100000</v>
      </c>
      <c r="G21" s="54">
        <v>33100000</v>
      </c>
    </row>
    <row r="22" spans="1:7" s="27" customFormat="1" ht="15">
      <c r="A22" s="31"/>
      <c r="B22" s="52" t="s">
        <v>46</v>
      </c>
      <c r="C22" s="58" t="s">
        <v>47</v>
      </c>
      <c r="D22" s="54">
        <v>7279720</v>
      </c>
      <c r="E22" s="54">
        <v>6610000</v>
      </c>
      <c r="F22" s="54">
        <v>6570000</v>
      </c>
      <c r="G22" s="54">
        <v>6570000</v>
      </c>
    </row>
    <row r="23" spans="1:7" s="27" customFormat="1" ht="15">
      <c r="A23" s="31"/>
      <c r="B23" s="52" t="s">
        <v>48</v>
      </c>
      <c r="C23" s="53" t="s">
        <v>49</v>
      </c>
      <c r="D23" s="54">
        <v>33826523</v>
      </c>
      <c r="E23" s="54">
        <v>31500000</v>
      </c>
      <c r="F23" s="54">
        <v>31100000</v>
      </c>
      <c r="G23" s="54">
        <v>31100000</v>
      </c>
    </row>
    <row r="24" spans="1:68" s="36" customFormat="1" ht="22.5" customHeight="1">
      <c r="A24" s="35" t="s">
        <v>78</v>
      </c>
      <c r="B24" s="52" t="s">
        <v>50</v>
      </c>
      <c r="C24" s="66" t="s">
        <v>51</v>
      </c>
      <c r="D24" s="54">
        <v>2915000</v>
      </c>
      <c r="E24" s="54">
        <v>2100000</v>
      </c>
      <c r="F24" s="54">
        <v>2100000</v>
      </c>
      <c r="G24" s="54">
        <v>2100000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2:7" s="27" customFormat="1" ht="15">
      <c r="B25" s="52" t="s">
        <v>52</v>
      </c>
      <c r="C25" s="66" t="s">
        <v>53</v>
      </c>
      <c r="D25" s="54">
        <v>18760963</v>
      </c>
      <c r="E25" s="54">
        <v>14600000</v>
      </c>
      <c r="F25" s="54">
        <v>14650000</v>
      </c>
      <c r="G25" s="54">
        <v>14650000</v>
      </c>
    </row>
    <row r="26" spans="2:7" s="27" customFormat="1" ht="15">
      <c r="B26" s="52"/>
      <c r="C26" s="66"/>
      <c r="D26" s="54"/>
      <c r="E26" s="54"/>
      <c r="F26" s="54"/>
      <c r="G26" s="54"/>
    </row>
    <row r="27" spans="2:7" s="27" customFormat="1" ht="15">
      <c r="B27" s="64"/>
      <c r="C27" s="65" t="s">
        <v>77</v>
      </c>
      <c r="D27" s="56">
        <f>SUM(D28:D29,D30)</f>
        <v>3662050</v>
      </c>
      <c r="E27" s="56">
        <f>SUM(E28:E29,E30)</f>
        <v>650000</v>
      </c>
      <c r="F27" s="56">
        <f>SUM(F28:F29,F30)</f>
        <v>600000</v>
      </c>
      <c r="G27" s="56">
        <f>SUM(G28:G29,G30)</f>
        <v>600000</v>
      </c>
    </row>
    <row r="28" spans="2:7" s="27" customFormat="1" ht="15">
      <c r="B28" s="52" t="s">
        <v>54</v>
      </c>
      <c r="C28" s="66" t="s">
        <v>55</v>
      </c>
      <c r="D28" s="54">
        <v>2662050</v>
      </c>
      <c r="E28" s="54">
        <v>350000</v>
      </c>
      <c r="F28" s="54">
        <v>250000</v>
      </c>
      <c r="G28" s="54">
        <v>250000</v>
      </c>
    </row>
    <row r="29" spans="2:7" s="27" customFormat="1" ht="15">
      <c r="B29" s="52" t="s">
        <v>56</v>
      </c>
      <c r="C29" s="66" t="s">
        <v>17</v>
      </c>
      <c r="D29" s="54">
        <v>1000000</v>
      </c>
      <c r="E29" s="54">
        <v>300000</v>
      </c>
      <c r="F29" s="54">
        <v>350000</v>
      </c>
      <c r="G29" s="54">
        <v>350000</v>
      </c>
    </row>
    <row r="30" spans="2:7" s="27" customFormat="1" ht="15">
      <c r="B30" s="52" t="s">
        <v>57</v>
      </c>
      <c r="C30" s="66" t="s">
        <v>58</v>
      </c>
      <c r="D30" s="54">
        <v>0</v>
      </c>
      <c r="E30" s="54">
        <v>0</v>
      </c>
      <c r="F30" s="54">
        <v>0</v>
      </c>
      <c r="G30" s="54">
        <v>0</v>
      </c>
    </row>
    <row r="31" spans="2:7" s="27" customFormat="1" ht="15">
      <c r="B31" s="52"/>
      <c r="C31" s="66"/>
      <c r="D31" s="54"/>
      <c r="E31" s="54"/>
      <c r="F31" s="54"/>
      <c r="G31" s="54"/>
    </row>
    <row r="32" spans="2:7" s="27" customFormat="1" ht="15">
      <c r="B32" s="57" t="s">
        <v>59</v>
      </c>
      <c r="C32" s="65" t="s">
        <v>60</v>
      </c>
      <c r="D32" s="56">
        <v>4834134</v>
      </c>
      <c r="E32" s="56">
        <v>2470000</v>
      </c>
      <c r="F32" s="56">
        <v>2480000</v>
      </c>
      <c r="G32" s="56">
        <v>2480000</v>
      </c>
    </row>
    <row r="33" spans="2:7" s="27" customFormat="1" ht="15">
      <c r="B33" s="57"/>
      <c r="C33" s="65"/>
      <c r="D33" s="56"/>
      <c r="E33" s="56"/>
      <c r="F33" s="56"/>
      <c r="G33" s="56"/>
    </row>
    <row r="34" spans="2:7" s="27" customFormat="1" ht="15">
      <c r="B34" s="60" t="s">
        <v>79</v>
      </c>
      <c r="C34" s="61" t="s">
        <v>80</v>
      </c>
      <c r="D34" s="62">
        <f>SUM(D27,D20,D32)</f>
        <v>111126778</v>
      </c>
      <c r="E34" s="62">
        <f>SUM(E27,E20,E32)</f>
        <v>92030000</v>
      </c>
      <c r="F34" s="62">
        <f>SUM(F27,F20,F32)</f>
        <v>90600000</v>
      </c>
      <c r="G34" s="62">
        <f>SUM(G27,G20,G32)</f>
        <v>90600000</v>
      </c>
    </row>
  </sheetData>
  <sheetProtection/>
  <mergeCells count="4">
    <mergeCell ref="A1:G1"/>
    <mergeCell ref="A2:G2"/>
    <mergeCell ref="B3:G3"/>
    <mergeCell ref="B4:G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2019-02-14T11:07:12Z</cp:lastPrinted>
  <dcterms:created xsi:type="dcterms:W3CDTF">2012-02-14T10:11:54Z</dcterms:created>
  <dcterms:modified xsi:type="dcterms:W3CDTF">2019-02-14T11:07:17Z</dcterms:modified>
  <cp:category/>
  <cp:version/>
  <cp:contentType/>
  <cp:contentStatus/>
</cp:coreProperties>
</file>